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<sst xmlns="http://schemas.openxmlformats.org/spreadsheetml/2006/main" count="127" uniqueCount="54">
  <si>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</si>
  <si>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</si>
  <si>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</si>
  <si>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</si>
  <si>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</si>
  <si>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</si>
  <si>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</si>
  <si>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</si>
  <si>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</si>
  <si>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</si>
  <si>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</si>
  <si>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</si>
  <si>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</si>
  <si>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</si>
  <si>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</si>
  <si>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</si>
  <si>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</si>
  <si>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</si>
  <si>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</si>
  <si>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</si>
  <si>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</si>
  <si>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</si>
  <si>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</si>
  <si>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</si>
  <si>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</si>
  <si>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</si>
  <si>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</si>
  <si>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</si>
  <si>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</si>
  <si>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</si>
  <si>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</si>
  <si>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</si>
  <si>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</si>
  <si>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</si>
  <si>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</si>
  <si>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</si>
  <si>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</si>
  <si>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</si>
  <si>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</si>
  <si>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</si>
  <si>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</si>
  <si>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</si>
  <si>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</si>
  <si>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</si>
  <si>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</si>
  <si>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</si>
  <si>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январь-ноябрь  2013 года</t>
  </si>
  <si>
    <t xml:space="preserve"> план на январь-ноябрь   2013 года</t>
  </si>
  <si>
    <t xml:space="preserve">факт за январь-ноябрь          2013 года </t>
  </si>
  <si>
    <t xml:space="preserve"> план на январь-ноябрь    2013 года</t>
  </si>
  <si>
    <t>факт за январь-ноябрь            2013 года</t>
  </si>
  <si>
    <t>за  январь-ноябрь 2012-2013 года</t>
  </si>
  <si>
    <t>факт за январь-ноябрь            2012 года</t>
  </si>
  <si>
    <t>факт за январь-ноябрь         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</si>
</sst>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1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29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39</v>
      </c>
      <c r="B4" s="60"/>
      <c r="C4" s="60"/>
      <c r="D4" s="60"/>
      <c r="E4" s="60"/>
      <c r="F4" s="7"/>
    </row>
    <row r="5" spans="1:5" ht="17.25" customHeight="1">
      <c r="A5" s="60" t="s">
        <v>51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52</v>
      </c>
      <c r="C8" s="15" t="s">
        <v>53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59578.7</v>
      </c>
      <c r="C9" s="25">
        <f>C10+C19</f>
        <v>64543.7</v>
      </c>
      <c r="D9" s="25">
        <f>C9-B9</f>
        <v>4965</v>
      </c>
      <c r="E9" s="26">
        <f>C9/B9*100</f>
        <v>108.33351516565483</v>
      </c>
    </row>
    <row r="10" spans="1:5" ht="17.25" customHeight="1">
      <c r="A10" s="42" t="s">
        <v>19</v>
      </c>
      <c r="B10" s="8">
        <f>SUM(B11:B18)</f>
        <v>40137.3</v>
      </c>
      <c r="C10" s="8">
        <f>SUM(C11:C18)</f>
        <v>42854.6</v>
      </c>
      <c r="D10" s="8">
        <f>C10-B10</f>
        <v>2717.2999999999956</v>
      </c>
      <c r="E10" s="13">
        <f aca="true" t="shared" si="0" ref="E10:E30">C10/B10*100</f>
        <v>106.77001193403642</v>
      </c>
    </row>
    <row r="11" spans="1:5" ht="17.25" customHeight="1">
      <c r="A11" s="5" t="s">
        <v>6</v>
      </c>
      <c r="B11" s="10">
        <v>27074.7</v>
      </c>
      <c r="C11" s="10">
        <v>27753.5</v>
      </c>
      <c r="D11" s="8">
        <f aca="true" t="shared" si="1" ref="D11:D30">C11-B11</f>
        <v>678.7999999999993</v>
      </c>
      <c r="E11" s="13">
        <f t="shared" si="0"/>
        <v>102.50713765988174</v>
      </c>
    </row>
    <row r="12" spans="1:5" ht="37.5" customHeight="1">
      <c r="A12" s="6" t="s">
        <v>7</v>
      </c>
      <c r="B12" s="8">
        <v>6910.3</v>
      </c>
      <c r="C12" s="8">
        <v>7597.5</v>
      </c>
      <c r="D12" s="8">
        <f t="shared" si="1"/>
        <v>687.1999999999998</v>
      </c>
      <c r="E12" s="13">
        <f t="shared" si="0"/>
        <v>109.94457548876315</v>
      </c>
    </row>
    <row r="13" spans="1:5" ht="20.25" customHeight="1">
      <c r="A13" s="6" t="s">
        <v>12</v>
      </c>
      <c r="B13" s="8">
        <v>1176.4</v>
      </c>
      <c r="C13" s="8">
        <v>1203.5</v>
      </c>
      <c r="D13" s="8">
        <f t="shared" si="1"/>
        <v>27.09999999999991</v>
      </c>
      <c r="E13" s="13">
        <f t="shared" si="0"/>
        <v>102.30363821829309</v>
      </c>
    </row>
    <row r="14" spans="1:5" ht="59.25" customHeight="1">
      <c r="A14" s="54" t="s">
        <v>45</v>
      </c>
      <c r="B14" s="10"/>
      <c r="C14" s="8">
        <v>69.6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733.9</v>
      </c>
      <c r="C15" s="10">
        <v>1036.4</v>
      </c>
      <c r="D15" s="8">
        <f t="shared" si="1"/>
        <v>302.5000000000001</v>
      </c>
      <c r="E15" s="13">
        <f t="shared" si="0"/>
        <v>141.21814961166373</v>
      </c>
    </row>
    <row r="16" spans="1:5" ht="17.25" customHeight="1">
      <c r="A16" s="5" t="s">
        <v>28</v>
      </c>
      <c r="B16" s="10">
        <v>3941</v>
      </c>
      <c r="C16" s="10">
        <v>4662.3</v>
      </c>
      <c r="D16" s="8">
        <f t="shared" si="1"/>
        <v>721.3000000000002</v>
      </c>
      <c r="E16" s="13">
        <f t="shared" si="0"/>
        <v>118.30246130423751</v>
      </c>
    </row>
    <row r="17" spans="1:5" ht="17.25" customHeight="1">
      <c r="A17" s="6" t="s">
        <v>8</v>
      </c>
      <c r="B17" s="10">
        <v>300.7</v>
      </c>
      <c r="C17" s="10">
        <v>531.6</v>
      </c>
      <c r="D17" s="8">
        <f t="shared" si="1"/>
        <v>230.90000000000003</v>
      </c>
      <c r="E17" s="13">
        <f t="shared" si="0"/>
        <v>176.78749584303293</v>
      </c>
    </row>
    <row r="18" spans="1:5" ht="17.25" customHeight="1">
      <c r="A18" s="17" t="s">
        <v>14</v>
      </c>
      <c r="B18" s="10">
        <v>0.3</v>
      </c>
      <c r="C18" s="10">
        <v>0.2</v>
      </c>
      <c r="D18" s="8">
        <f t="shared" si="1"/>
        <v>-0.09999999999999998</v>
      </c>
      <c r="E18" s="13">
        <f t="shared" si="0"/>
        <v>66.66666666666667</v>
      </c>
    </row>
    <row r="19" spans="1:5" ht="17.25" customHeight="1">
      <c r="A19" s="41" t="s">
        <v>20</v>
      </c>
      <c r="B19" s="8">
        <f>SUM(B20:B29)</f>
        <v>19441.399999999994</v>
      </c>
      <c r="C19" s="8">
        <f>SUM(C20:C28)</f>
        <v>21689.1</v>
      </c>
      <c r="D19" s="8">
        <f t="shared" si="1"/>
        <v>2247.7000000000044</v>
      </c>
      <c r="E19" s="13">
        <f t="shared" si="0"/>
        <v>111.56141018650922</v>
      </c>
    </row>
    <row r="20" spans="1:5" ht="56.25" customHeight="1">
      <c r="A20" s="6" t="s">
        <v>22</v>
      </c>
      <c r="B20" s="8">
        <v>3006.6</v>
      </c>
      <c r="C20" s="8">
        <v>3041.2</v>
      </c>
      <c r="D20" s="8">
        <f t="shared" si="1"/>
        <v>34.59999999999991</v>
      </c>
      <c r="E20" s="13">
        <f t="shared" si="0"/>
        <v>101.15080156987959</v>
      </c>
    </row>
    <row r="21" spans="1:5" ht="31.5" customHeight="1">
      <c r="A21" s="6" t="s">
        <v>13</v>
      </c>
      <c r="B21" s="10">
        <v>550.3</v>
      </c>
      <c r="C21" s="10">
        <v>499.9</v>
      </c>
      <c r="D21" s="8">
        <f t="shared" si="1"/>
        <v>-50.39999999999998</v>
      </c>
      <c r="E21" s="13">
        <f t="shared" si="0"/>
        <v>90.84135925858622</v>
      </c>
    </row>
    <row r="22" spans="1:5" ht="36.75" customHeight="1">
      <c r="A22" s="6" t="s">
        <v>23</v>
      </c>
      <c r="B22" s="10">
        <v>11711.8</v>
      </c>
      <c r="C22" s="10">
        <v>12090.4</v>
      </c>
      <c r="D22" s="8">
        <f t="shared" si="1"/>
        <v>378.60000000000036</v>
      </c>
      <c r="E22" s="13">
        <f t="shared" si="0"/>
        <v>103.23263716935058</v>
      </c>
    </row>
    <row r="23" spans="1:5" ht="36" customHeight="1">
      <c r="A23" s="6" t="s">
        <v>24</v>
      </c>
      <c r="B23" s="10">
        <v>2124</v>
      </c>
      <c r="C23" s="10">
        <v>3871.9</v>
      </c>
      <c r="D23" s="8">
        <f t="shared" si="1"/>
        <v>1747.9</v>
      </c>
      <c r="E23" s="13">
        <f t="shared" si="0"/>
        <v>182.2928436911488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1935.1</v>
      </c>
      <c r="C25" s="10">
        <v>2095.1</v>
      </c>
      <c r="D25" s="8">
        <f t="shared" si="1"/>
        <v>160</v>
      </c>
      <c r="E25" s="13">
        <f t="shared" si="0"/>
        <v>108.26830654746524</v>
      </c>
    </row>
    <row r="26" spans="1:5" ht="18" customHeight="1">
      <c r="A26" s="6" t="s">
        <v>27</v>
      </c>
      <c r="B26" s="10">
        <v>79.1</v>
      </c>
      <c r="C26" s="10">
        <v>80.6</v>
      </c>
      <c r="D26" s="8">
        <f t="shared" si="1"/>
        <v>1.5</v>
      </c>
      <c r="E26" s="13">
        <f t="shared" si="0"/>
        <v>101.89633375474084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34.5</v>
      </c>
      <c r="C28" s="10">
        <v>10</v>
      </c>
      <c r="D28" s="8">
        <f t="shared" si="1"/>
        <v>-24.5</v>
      </c>
      <c r="E28" s="13">
        <f t="shared" si="0"/>
        <v>28.985507246376812</v>
      </c>
    </row>
    <row r="29" spans="1:5" ht="39.75" customHeight="1" hidden="1">
      <c r="A29" s="6" t="s">
        <v>40</v>
      </c>
      <c r="B29" s="10"/>
      <c r="C29" s="9">
        <f>C10+C19</f>
        <v>64543.7</v>
      </c>
      <c r="D29" s="8">
        <f t="shared" si="1"/>
        <v>64543.7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59578.7</v>
      </c>
      <c r="C30" s="9">
        <f>C10+C19</f>
        <v>64543.7</v>
      </c>
      <c r="D30" s="9">
        <f t="shared" si="1"/>
        <v>4965</v>
      </c>
      <c r="E30" s="39">
        <f t="shared" si="0"/>
        <v>108.33351516565483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3">
        <f>C31+C30+C29</f>
        <v>129087.4</v>
      </c>
      <c r="D32" s="51"/>
      <c r="E32" s="39"/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1">
      <pane xSplit="4" ySplit="9" topLeftCell="U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Y31" sqref="Y31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3.4218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1" max="11" width="12.7109375" style="0" customWidth="1"/>
    <col min="12" max="12" width="11.5742187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7" max="17" width="10.57421875" style="0" customWidth="1"/>
    <col min="18" max="18" width="11.140625" style="0" customWidth="1"/>
    <col min="19" max="19" width="9.7109375" style="0" customWidth="1"/>
    <col min="20" max="20" width="11.00390625" style="0" customWidth="1"/>
    <col min="21" max="21" width="11.421875" style="0" customWidth="1"/>
    <col min="22" max="22" width="10.140625" style="0" customWidth="1"/>
    <col min="23" max="23" width="14.00390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60" t="s">
        <v>17</v>
      </c>
      <c r="X1" s="60"/>
      <c r="Y1" s="60"/>
    </row>
    <row r="2" ht="15.75" customHeight="1"/>
    <row r="3" spans="1:25" ht="17.25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.7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7.2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1" t="s">
        <v>4</v>
      </c>
      <c r="Y7" s="61"/>
    </row>
    <row r="8" spans="1:25" ht="15.75" customHeight="1" thickBot="1">
      <c r="A8" s="62" t="s">
        <v>0</v>
      </c>
      <c r="B8" s="68" t="s">
        <v>15</v>
      </c>
      <c r="C8" s="69"/>
      <c r="D8" s="69"/>
      <c r="E8" s="73" t="s">
        <v>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1:25" ht="37.5" customHeight="1" thickBot="1">
      <c r="A9" s="63"/>
      <c r="B9" s="70"/>
      <c r="C9" s="71"/>
      <c r="D9" s="72"/>
      <c r="E9" s="69" t="s">
        <v>16</v>
      </c>
      <c r="F9" s="66"/>
      <c r="G9" s="67"/>
      <c r="H9" s="65" t="s">
        <v>41</v>
      </c>
      <c r="I9" s="66"/>
      <c r="J9" s="67"/>
      <c r="K9" s="65" t="s">
        <v>33</v>
      </c>
      <c r="L9" s="66"/>
      <c r="M9" s="67"/>
      <c r="N9" s="65" t="s">
        <v>34</v>
      </c>
      <c r="O9" s="66"/>
      <c r="P9" s="67"/>
      <c r="Q9" s="65" t="s">
        <v>35</v>
      </c>
      <c r="R9" s="66"/>
      <c r="S9" s="67"/>
      <c r="T9" s="65" t="s">
        <v>36</v>
      </c>
      <c r="U9" s="66"/>
      <c r="V9" s="67"/>
      <c r="W9" s="65" t="s">
        <v>37</v>
      </c>
      <c r="X9" s="66"/>
      <c r="Y9" s="67"/>
    </row>
    <row r="10" spans="1:25" ht="72" customHeight="1" thickBot="1">
      <c r="A10" s="64"/>
      <c r="B10" s="59" t="s">
        <v>47</v>
      </c>
      <c r="C10" s="59" t="s">
        <v>48</v>
      </c>
      <c r="D10" s="59" t="s">
        <v>1</v>
      </c>
      <c r="E10" s="59" t="s">
        <v>47</v>
      </c>
      <c r="F10" s="59" t="s">
        <v>48</v>
      </c>
      <c r="G10" s="37" t="s">
        <v>1</v>
      </c>
      <c r="H10" s="59" t="s">
        <v>47</v>
      </c>
      <c r="I10" s="59" t="s">
        <v>48</v>
      </c>
      <c r="J10" s="27" t="s">
        <v>1</v>
      </c>
      <c r="K10" s="59" t="s">
        <v>47</v>
      </c>
      <c r="L10" s="59" t="s">
        <v>48</v>
      </c>
      <c r="M10" s="27" t="s">
        <v>1</v>
      </c>
      <c r="N10" s="59" t="s">
        <v>47</v>
      </c>
      <c r="O10" s="59" t="s">
        <v>48</v>
      </c>
      <c r="P10" s="27" t="s">
        <v>1</v>
      </c>
      <c r="Q10" s="59" t="s">
        <v>47</v>
      </c>
      <c r="R10" s="59" t="s">
        <v>48</v>
      </c>
      <c r="S10" s="28" t="s">
        <v>1</v>
      </c>
      <c r="T10" s="59" t="s">
        <v>47</v>
      </c>
      <c r="U10" s="59" t="s">
        <v>48</v>
      </c>
      <c r="V10" s="28" t="s">
        <v>1</v>
      </c>
      <c r="W10" s="59" t="s">
        <v>47</v>
      </c>
      <c r="X10" s="59" t="s">
        <v>48</v>
      </c>
      <c r="Y10" s="28" t="s">
        <v>1</v>
      </c>
    </row>
    <row r="11" spans="1:25" ht="39" customHeight="1" thickBot="1">
      <c r="A11" s="34" t="s">
        <v>9</v>
      </c>
      <c r="B11" s="56">
        <f>B12+B21</f>
        <v>61607.2</v>
      </c>
      <c r="C11" s="57">
        <f>C12+C21</f>
        <v>64543.7</v>
      </c>
      <c r="D11" s="58">
        <f>C11/B11*100</f>
        <v>104.76648833253257</v>
      </c>
      <c r="E11" s="56">
        <f>E12+E21</f>
        <v>39296.399999999994</v>
      </c>
      <c r="F11" s="25">
        <f>F12+F21</f>
        <v>41045.2</v>
      </c>
      <c r="G11" s="48">
        <f>F11/E11*100</f>
        <v>104.45028043281319</v>
      </c>
      <c r="H11" s="24">
        <f>H12+H21</f>
        <v>2210.6</v>
      </c>
      <c r="I11" s="25">
        <f>I12+I21</f>
        <v>2435.7000000000003</v>
      </c>
      <c r="J11" s="43">
        <f>I11/H11*100</f>
        <v>110.18275581290149</v>
      </c>
      <c r="K11" s="24">
        <f>K12+K21</f>
        <v>1271.8</v>
      </c>
      <c r="L11" s="25">
        <f>L12+L21</f>
        <v>1385.8</v>
      </c>
      <c r="M11" s="43">
        <f>L11/K11*100</f>
        <v>108.96367353357445</v>
      </c>
      <c r="N11" s="24">
        <f>N12+N21</f>
        <v>1903.8999999999999</v>
      </c>
      <c r="O11" s="25">
        <f>O12+O21</f>
        <v>2075.7</v>
      </c>
      <c r="P11" s="43">
        <f>O11/N11*100</f>
        <v>109.02358317138506</v>
      </c>
      <c r="Q11" s="24">
        <f>Q12+Q21</f>
        <v>1219.3</v>
      </c>
      <c r="R11" s="25">
        <f>R12+R21</f>
        <v>1415.6999999999998</v>
      </c>
      <c r="S11" s="47">
        <f>R11/Q11*100</f>
        <v>116.10760272287376</v>
      </c>
      <c r="T11" s="24">
        <f>T12+T21</f>
        <v>1310.9</v>
      </c>
      <c r="U11" s="25">
        <f>U12+U21</f>
        <v>1453.4</v>
      </c>
      <c r="V11" s="47">
        <f>U11/T11*100</f>
        <v>110.87039438553666</v>
      </c>
      <c r="W11" s="24">
        <f>W12+W21</f>
        <v>14394.3</v>
      </c>
      <c r="X11" s="25">
        <f>X12+X21</f>
        <v>14732.2</v>
      </c>
      <c r="Y11" s="47">
        <f>X11/W11*100</f>
        <v>102.34745697949883</v>
      </c>
    </row>
    <row r="12" spans="1:25" ht="22.5" customHeight="1" thickBot="1">
      <c r="A12" s="34" t="s">
        <v>19</v>
      </c>
      <c r="B12" s="21">
        <f>SUM(B13:B20)</f>
        <v>41101.99999999999</v>
      </c>
      <c r="C12" s="8">
        <f>SUM(C13:C20)</f>
        <v>42854.6</v>
      </c>
      <c r="D12" s="36">
        <f aca="true" t="shared" si="0" ref="D12:D31">C12/B12*100</f>
        <v>104.26402608145591</v>
      </c>
      <c r="E12" s="21">
        <f>SUM(E13:E20)</f>
        <v>21684.1</v>
      </c>
      <c r="F12" s="8">
        <f>SUM(F13:F20)</f>
        <v>22616.899999999998</v>
      </c>
      <c r="G12" s="48">
        <f aca="true" t="shared" si="1" ref="G12:G31">F12/E12*100</f>
        <v>104.30176949931055</v>
      </c>
      <c r="H12" s="33">
        <f>SUM(H13:H20)</f>
        <v>847.3</v>
      </c>
      <c r="I12" s="8">
        <f>SUM(I13:I20)</f>
        <v>937.9</v>
      </c>
      <c r="J12" s="43">
        <f>I12/H12*100</f>
        <v>110.69278885872774</v>
      </c>
      <c r="K12" s="21">
        <f>SUM(K13:K20)</f>
        <v>1094.8</v>
      </c>
      <c r="L12" s="8">
        <f>SUM(L13:L20)</f>
        <v>1196.6</v>
      </c>
      <c r="M12" s="43">
        <f>L12/K12*100</f>
        <v>109.29850200949944</v>
      </c>
      <c r="N12" s="21">
        <f>SUM(N13:N20)</f>
        <v>1649.8</v>
      </c>
      <c r="O12" s="8">
        <f>SUM(O13:O20)</f>
        <v>1809.5</v>
      </c>
      <c r="P12" s="43">
        <f>O12/N12*100</f>
        <v>109.67996120741907</v>
      </c>
      <c r="Q12" s="21">
        <f>SUM(Q13:Q20)</f>
        <v>1016.2</v>
      </c>
      <c r="R12" s="8">
        <f>SUM(R13:R20)</f>
        <v>1142</v>
      </c>
      <c r="S12" s="47">
        <f>R12/Q12*100</f>
        <v>112.37945286360953</v>
      </c>
      <c r="T12" s="21">
        <f>SUM(T13:T20)</f>
        <v>937.4</v>
      </c>
      <c r="U12" s="8">
        <f>SUM(U13:U20)</f>
        <v>1019.8000000000001</v>
      </c>
      <c r="V12" s="47">
        <f>U12/T12*100</f>
        <v>108.790270962236</v>
      </c>
      <c r="W12" s="21">
        <f>SUM(W13:W20)</f>
        <v>13872.4</v>
      </c>
      <c r="X12" s="8">
        <f>SUM(X13:X20)</f>
        <v>14131.900000000001</v>
      </c>
      <c r="Y12" s="47">
        <f>X12/W12*100</f>
        <v>101.870620801015</v>
      </c>
    </row>
    <row r="13" spans="1:25" ht="17.25" customHeight="1" thickBot="1">
      <c r="A13" s="29" t="s">
        <v>6</v>
      </c>
      <c r="B13" s="21">
        <f>E13+H13+K13+N13+Q13+T13+W13</f>
        <v>26902</v>
      </c>
      <c r="C13" s="44">
        <f>F13+I13+L13+O13+R13+U13+X13</f>
        <v>27753.499999999996</v>
      </c>
      <c r="D13" s="36">
        <f t="shared" si="0"/>
        <v>103.16519217902014</v>
      </c>
      <c r="E13" s="21">
        <v>13292.1</v>
      </c>
      <c r="F13" s="44">
        <v>13876.8</v>
      </c>
      <c r="G13" s="48">
        <f t="shared" si="1"/>
        <v>104.39885345430744</v>
      </c>
      <c r="H13" s="40">
        <v>570.3</v>
      </c>
      <c r="I13" s="44">
        <v>570.9</v>
      </c>
      <c r="J13" s="43">
        <f>I13/H13*100</f>
        <v>100.10520778537612</v>
      </c>
      <c r="K13" s="22">
        <v>717.8</v>
      </c>
      <c r="L13" s="44">
        <v>718</v>
      </c>
      <c r="M13" s="43">
        <f>L13/K13*100</f>
        <v>100.02786291446087</v>
      </c>
      <c r="N13" s="22">
        <v>870.8</v>
      </c>
      <c r="O13" s="44">
        <v>887.8</v>
      </c>
      <c r="P13" s="43">
        <f>O13/N13*100</f>
        <v>101.95222783647222</v>
      </c>
      <c r="Q13" s="45">
        <v>603.1</v>
      </c>
      <c r="R13" s="46">
        <v>626.9</v>
      </c>
      <c r="S13" s="47">
        <f>R13/Q13*100</f>
        <v>103.94627756590947</v>
      </c>
      <c r="T13" s="45">
        <v>610.9</v>
      </c>
      <c r="U13" s="46">
        <v>613.1</v>
      </c>
      <c r="V13" s="47">
        <f>U13/T13*100</f>
        <v>100.3601244066132</v>
      </c>
      <c r="W13" s="45">
        <v>10237</v>
      </c>
      <c r="X13" s="46">
        <v>10460</v>
      </c>
      <c r="Y13" s="47">
        <f>X13/W13*100</f>
        <v>102.17837257008888</v>
      </c>
    </row>
    <row r="14" spans="1:25" ht="33" customHeight="1" thickBot="1">
      <c r="A14" s="30" t="s">
        <v>7</v>
      </c>
      <c r="B14" s="21">
        <f aca="true" t="shared" si="2" ref="B14:B20">E14+H14+K14+N14+Q14+T14+W14</f>
        <v>7363</v>
      </c>
      <c r="C14" s="44">
        <f aca="true" t="shared" si="3" ref="C14:C20">F14+I14+L14+O14+R14+U14+X14</f>
        <v>7597.5</v>
      </c>
      <c r="D14" s="36">
        <f t="shared" si="0"/>
        <v>103.18484313459189</v>
      </c>
      <c r="E14" s="21">
        <v>7363</v>
      </c>
      <c r="F14" s="44">
        <v>7597.5</v>
      </c>
      <c r="G14" s="48">
        <f t="shared" si="1"/>
        <v>103.18484313459189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1140.2</v>
      </c>
      <c r="C15" s="44">
        <f t="shared" si="3"/>
        <v>1203.5</v>
      </c>
      <c r="D15" s="36">
        <f t="shared" si="0"/>
        <v>105.55165760392913</v>
      </c>
      <c r="E15" s="21">
        <v>593.4</v>
      </c>
      <c r="F15" s="44">
        <v>601.7</v>
      </c>
      <c r="G15" s="48">
        <f t="shared" si="1"/>
        <v>101.39871924502866</v>
      </c>
      <c r="H15" s="40">
        <v>68</v>
      </c>
      <c r="I15" s="44">
        <v>68.5</v>
      </c>
      <c r="J15" s="43">
        <f>I15/H15*100</f>
        <v>100.73529411764706</v>
      </c>
      <c r="K15" s="22"/>
      <c r="L15" s="44"/>
      <c r="M15" s="43"/>
      <c r="N15" s="22">
        <v>386</v>
      </c>
      <c r="O15" s="44">
        <v>400.2</v>
      </c>
      <c r="P15" s="43">
        <f>O15/N15*100</f>
        <v>103.67875647668394</v>
      </c>
      <c r="Q15" s="45">
        <v>32.8</v>
      </c>
      <c r="R15" s="46">
        <v>37.9</v>
      </c>
      <c r="S15" s="47">
        <f>R15/Q15*100</f>
        <v>115.54878048780488</v>
      </c>
      <c r="T15" s="45">
        <v>60</v>
      </c>
      <c r="U15" s="46">
        <v>95.1</v>
      </c>
      <c r="V15" s="47">
        <f>U15/T15*100</f>
        <v>158.5</v>
      </c>
      <c r="W15" s="45"/>
      <c r="X15" s="46">
        <v>0.1</v>
      </c>
      <c r="Y15" s="47"/>
    </row>
    <row r="16" spans="1:25" ht="37.5" customHeight="1" thickBot="1">
      <c r="A16" s="55" t="s">
        <v>45</v>
      </c>
      <c r="B16" s="21">
        <f t="shared" si="2"/>
        <v>44</v>
      </c>
      <c r="C16" s="44">
        <f t="shared" si="3"/>
        <v>69.6</v>
      </c>
      <c r="D16" s="36">
        <f t="shared" si="0"/>
        <v>158.1818181818182</v>
      </c>
      <c r="E16" s="21">
        <v>44</v>
      </c>
      <c r="F16" s="44">
        <v>69.6</v>
      </c>
      <c r="G16" s="48">
        <f t="shared" si="1"/>
        <v>158.1818181818182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967.0999999999999</v>
      </c>
      <c r="C17" s="44">
        <f t="shared" si="3"/>
        <v>1036.4</v>
      </c>
      <c r="D17" s="36">
        <f t="shared" si="0"/>
        <v>107.16575328301107</v>
      </c>
      <c r="E17" s="21"/>
      <c r="F17" s="44"/>
      <c r="G17" s="48"/>
      <c r="H17" s="40">
        <v>39</v>
      </c>
      <c r="I17" s="44">
        <v>55.6</v>
      </c>
      <c r="J17" s="43">
        <f>I17/H17*100</f>
        <v>142.56410256410257</v>
      </c>
      <c r="K17" s="22">
        <v>27</v>
      </c>
      <c r="L17" s="44">
        <v>27.8</v>
      </c>
      <c r="M17" s="43">
        <f>L17/K17*100</f>
        <v>102.96296296296296</v>
      </c>
      <c r="N17" s="22">
        <v>33</v>
      </c>
      <c r="O17" s="44">
        <v>40.9</v>
      </c>
      <c r="P17" s="43">
        <f>O17/N17*100</f>
        <v>123.93939393939392</v>
      </c>
      <c r="Q17" s="45">
        <v>43.2</v>
      </c>
      <c r="R17" s="46">
        <v>78.4</v>
      </c>
      <c r="S17" s="47">
        <f>R17/Q17*100</f>
        <v>181.4814814814815</v>
      </c>
      <c r="T17" s="45">
        <v>50</v>
      </c>
      <c r="U17" s="46">
        <v>57.7</v>
      </c>
      <c r="V17" s="47">
        <f>U17/T17*100</f>
        <v>115.40000000000002</v>
      </c>
      <c r="W17" s="45">
        <v>774.9</v>
      </c>
      <c r="X17" s="46">
        <v>776</v>
      </c>
      <c r="Y17" s="47">
        <f>X17/W17*100</f>
        <v>100.14195380049038</v>
      </c>
    </row>
    <row r="18" spans="1:25" ht="17.25" customHeight="1" thickBot="1">
      <c r="A18" s="29" t="s">
        <v>21</v>
      </c>
      <c r="B18" s="21">
        <f t="shared" si="2"/>
        <v>4277.6</v>
      </c>
      <c r="C18" s="44">
        <f t="shared" si="3"/>
        <v>4662.3</v>
      </c>
      <c r="D18" s="36">
        <f t="shared" si="0"/>
        <v>108.99336076304469</v>
      </c>
      <c r="E18" s="21"/>
      <c r="F18" s="44"/>
      <c r="G18" s="48"/>
      <c r="H18" s="40">
        <v>169</v>
      </c>
      <c r="I18" s="44">
        <v>240.9</v>
      </c>
      <c r="J18" s="43">
        <f>I18/H18*100</f>
        <v>142.54437869822485</v>
      </c>
      <c r="K18" s="22">
        <v>350</v>
      </c>
      <c r="L18" s="44">
        <v>450.8</v>
      </c>
      <c r="M18" s="43">
        <f>L18/K18*100</f>
        <v>128.8</v>
      </c>
      <c r="N18" s="22">
        <v>360</v>
      </c>
      <c r="O18" s="44">
        <v>467.6</v>
      </c>
      <c r="P18" s="43">
        <f>O18/N18*100</f>
        <v>129.88888888888889</v>
      </c>
      <c r="Q18" s="45">
        <v>337.1</v>
      </c>
      <c r="R18" s="46">
        <v>396.3</v>
      </c>
      <c r="S18" s="47">
        <f>R18/Q18*100</f>
        <v>117.56155443488578</v>
      </c>
      <c r="T18" s="45">
        <v>201</v>
      </c>
      <c r="U18" s="46">
        <v>210.9</v>
      </c>
      <c r="V18" s="47">
        <f>U18/T18*100</f>
        <v>104.92537313432837</v>
      </c>
      <c r="W18" s="45">
        <v>2860.5</v>
      </c>
      <c r="X18" s="46">
        <v>2895.8</v>
      </c>
      <c r="Y18" s="47">
        <f>X18/W18*100</f>
        <v>101.23404999126026</v>
      </c>
    </row>
    <row r="19" spans="1:25" ht="17.25" customHeight="1" thickBot="1">
      <c r="A19" s="30" t="s">
        <v>8</v>
      </c>
      <c r="B19" s="21">
        <f t="shared" si="2"/>
        <v>408.1</v>
      </c>
      <c r="C19" s="44">
        <f t="shared" si="3"/>
        <v>531.6</v>
      </c>
      <c r="D19" s="36">
        <f t="shared" si="0"/>
        <v>130.26219063954915</v>
      </c>
      <c r="E19" s="21">
        <v>391.6</v>
      </c>
      <c r="F19" s="44">
        <v>471.1</v>
      </c>
      <c r="G19" s="48">
        <f t="shared" si="1"/>
        <v>120.30132788559756</v>
      </c>
      <c r="H19" s="40">
        <v>1</v>
      </c>
      <c r="I19" s="44">
        <v>2</v>
      </c>
      <c r="J19" s="43">
        <f>I19/H19*100</f>
        <v>200</v>
      </c>
      <c r="K19" s="22"/>
      <c r="L19" s="44"/>
      <c r="M19" s="43"/>
      <c r="N19" s="22"/>
      <c r="O19" s="44">
        <v>13</v>
      </c>
      <c r="P19" s="43"/>
      <c r="Q19" s="45"/>
      <c r="R19" s="46">
        <v>2.5</v>
      </c>
      <c r="S19" s="47"/>
      <c r="T19" s="45">
        <v>15.5</v>
      </c>
      <c r="U19" s="46">
        <v>43</v>
      </c>
      <c r="V19" s="47">
        <f>U19/T19*100</f>
        <v>277.4193548387097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0.2</v>
      </c>
      <c r="D20" s="36"/>
      <c r="E20" s="21"/>
      <c r="F20" s="44">
        <v>0.2</v>
      </c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20505.2</v>
      </c>
      <c r="C21" s="8">
        <f>SUM(C22:C30)</f>
        <v>21689.1</v>
      </c>
      <c r="D21" s="36">
        <f t="shared" si="0"/>
        <v>105.7736574137292</v>
      </c>
      <c r="E21" s="21">
        <f>SUM(E22:E29)</f>
        <v>17612.3</v>
      </c>
      <c r="F21" s="21">
        <f>SUM(F22:F30)</f>
        <v>18428.3</v>
      </c>
      <c r="G21" s="48">
        <f t="shared" si="1"/>
        <v>104.63312571327992</v>
      </c>
      <c r="H21" s="33">
        <f>SUM(H22:H28)</f>
        <v>1363.3</v>
      </c>
      <c r="I21" s="8">
        <f>SUM(I22:I30)</f>
        <v>1497.8000000000002</v>
      </c>
      <c r="J21" s="43">
        <f>I21/H21*100</f>
        <v>109.86576688916601</v>
      </c>
      <c r="K21" s="21">
        <f>SUM(K22:K28)</f>
        <v>177</v>
      </c>
      <c r="L21" s="8">
        <f>SUM(L22:L30)</f>
        <v>189.20000000000002</v>
      </c>
      <c r="M21" s="43">
        <f>L21/K21*100</f>
        <v>106.89265536723165</v>
      </c>
      <c r="N21" s="21">
        <f>SUM(N22:N28)</f>
        <v>254.1</v>
      </c>
      <c r="O21" s="8">
        <f>SUM(O22:O30)</f>
        <v>266.2</v>
      </c>
      <c r="P21" s="43">
        <f>O21/N21*100</f>
        <v>104.76190476190477</v>
      </c>
      <c r="Q21" s="21">
        <f>SUM(Q22:Q28)</f>
        <v>203.1</v>
      </c>
      <c r="R21" s="8">
        <f>SUM(R22:R30)</f>
        <v>273.69999999999993</v>
      </c>
      <c r="S21" s="47">
        <f>R21/Q21*100</f>
        <v>134.7612013786312</v>
      </c>
      <c r="T21" s="21">
        <f>SUM(T22:T29)</f>
        <v>373.5</v>
      </c>
      <c r="U21" s="21">
        <f>SUM(U22:U30)</f>
        <v>433.6</v>
      </c>
      <c r="V21" s="47">
        <f>U21/T21*100</f>
        <v>116.09103078982596</v>
      </c>
      <c r="W21" s="21">
        <f>SUM(W22:W30)</f>
        <v>521.9</v>
      </c>
      <c r="X21" s="21">
        <f>SUM(X22:X30)</f>
        <v>600.3</v>
      </c>
      <c r="Y21" s="47">
        <f>X21/W21*100</f>
        <v>115.02203487258096</v>
      </c>
    </row>
    <row r="22" spans="1:25" ht="48.75" customHeight="1" thickBot="1">
      <c r="A22" s="30" t="s">
        <v>22</v>
      </c>
      <c r="B22" s="21">
        <f>E22+H22+K22+N22+Q22+T22+W22</f>
        <v>2529.4</v>
      </c>
      <c r="C22" s="8">
        <f>F22+I22+L22+O22+R22+U22+X22</f>
        <v>3041.2000000000003</v>
      </c>
      <c r="D22" s="36">
        <f t="shared" si="0"/>
        <v>120.2340476002214</v>
      </c>
      <c r="E22" s="21">
        <v>1536</v>
      </c>
      <c r="F22" s="44">
        <v>1822</v>
      </c>
      <c r="G22" s="48">
        <f t="shared" si="1"/>
        <v>118.61979166666667</v>
      </c>
      <c r="H22" s="40">
        <v>272.7</v>
      </c>
      <c r="I22" s="44">
        <v>385.9</v>
      </c>
      <c r="J22" s="43">
        <f>I22/H22*100</f>
        <v>141.5108177484415</v>
      </c>
      <c r="K22" s="22">
        <v>82.6</v>
      </c>
      <c r="L22" s="44">
        <v>85.9</v>
      </c>
      <c r="M22" s="43">
        <f>L22/K22*100</f>
        <v>103.9951573849879</v>
      </c>
      <c r="N22" s="22">
        <v>122.6</v>
      </c>
      <c r="O22" s="44">
        <v>131.1</v>
      </c>
      <c r="P22" s="43">
        <f>O22/N22*100</f>
        <v>106.93311582381727</v>
      </c>
      <c r="Q22" s="45">
        <v>102.3</v>
      </c>
      <c r="R22" s="46">
        <v>112.6</v>
      </c>
      <c r="S22" s="47">
        <f>R22/Q22*100</f>
        <v>110.06842619745845</v>
      </c>
      <c r="T22" s="45">
        <v>184.9</v>
      </c>
      <c r="U22" s="46">
        <v>225.3</v>
      </c>
      <c r="V22" s="47">
        <f>U22/T22*100</f>
        <v>121.84964845862629</v>
      </c>
      <c r="W22" s="45">
        <v>228.3</v>
      </c>
      <c r="X22" s="46">
        <v>278.4</v>
      </c>
      <c r="Y22" s="47">
        <f>X22/W22*100</f>
        <v>121.94480946123521</v>
      </c>
    </row>
    <row r="23" spans="1:25" ht="34.5" customHeight="1" thickBot="1">
      <c r="A23" s="30" t="s">
        <v>13</v>
      </c>
      <c r="B23" s="21">
        <f>E23+H23+K23+N23+Q23+T23+W23</f>
        <v>482.3</v>
      </c>
      <c r="C23" s="8">
        <f aca="true" t="shared" si="4" ref="C23:C28">F23+I23+L23+O23+R23+U23+X23</f>
        <v>499.9</v>
      </c>
      <c r="D23" s="36">
        <f t="shared" si="0"/>
        <v>103.64918100767157</v>
      </c>
      <c r="E23" s="21">
        <v>482.3</v>
      </c>
      <c r="F23" s="44">
        <v>499.9</v>
      </c>
      <c r="G23" s="48">
        <f t="shared" si="1"/>
        <v>103.64918100767157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21">
        <f aca="true" t="shared" si="5" ref="B24:B29">E24+H24+K24+N24+Q24+T24+W24</f>
        <v>11576.9</v>
      </c>
      <c r="C24" s="8">
        <f t="shared" si="4"/>
        <v>12090.4</v>
      </c>
      <c r="D24" s="36">
        <f t="shared" si="0"/>
        <v>104.43555701439936</v>
      </c>
      <c r="E24" s="21">
        <v>10984.5</v>
      </c>
      <c r="F24" s="44">
        <v>11384.3</v>
      </c>
      <c r="G24" s="48">
        <f t="shared" si="1"/>
        <v>103.63967408621238</v>
      </c>
      <c r="H24" s="40">
        <v>121.6</v>
      </c>
      <c r="I24" s="44">
        <v>140.6</v>
      </c>
      <c r="J24" s="43">
        <f>I24/H24*100</f>
        <v>115.625</v>
      </c>
      <c r="K24" s="22">
        <v>29.9</v>
      </c>
      <c r="L24" s="44">
        <v>29.9</v>
      </c>
      <c r="M24" s="43">
        <f>L24/K24*100</f>
        <v>100</v>
      </c>
      <c r="N24" s="22">
        <v>99.5</v>
      </c>
      <c r="O24" s="44">
        <v>99.9</v>
      </c>
      <c r="P24" s="43">
        <f>O24/N24*100</f>
        <v>100.40201005025126</v>
      </c>
      <c r="Q24" s="45">
        <v>91.8</v>
      </c>
      <c r="R24" s="46">
        <v>149.7</v>
      </c>
      <c r="S24" s="47">
        <f>R24/Q24*100</f>
        <v>163.0718954248366</v>
      </c>
      <c r="T24" s="45">
        <v>165.6</v>
      </c>
      <c r="U24" s="46">
        <v>181.9</v>
      </c>
      <c r="V24" s="47">
        <f>U24/T24*100</f>
        <v>109.84299516908213</v>
      </c>
      <c r="W24" s="45">
        <v>84</v>
      </c>
      <c r="X24" s="46">
        <v>104.1</v>
      </c>
      <c r="Y24" s="47">
        <f>X24/W24*100</f>
        <v>123.92857142857143</v>
      </c>
    </row>
    <row r="25" spans="1:25" ht="30.75" customHeight="1" thickBot="1">
      <c r="A25" s="30" t="s">
        <v>24</v>
      </c>
      <c r="B25" s="21">
        <f t="shared" si="5"/>
        <v>3827.7999999999997</v>
      </c>
      <c r="C25" s="8">
        <f t="shared" si="4"/>
        <v>3871.9</v>
      </c>
      <c r="D25" s="36">
        <f t="shared" si="0"/>
        <v>101.15209781075292</v>
      </c>
      <c r="E25" s="21">
        <v>2591.7</v>
      </c>
      <c r="F25" s="44">
        <v>2623.8</v>
      </c>
      <c r="G25" s="48">
        <f t="shared" si="1"/>
        <v>101.23856927885173</v>
      </c>
      <c r="H25" s="40">
        <v>941.5</v>
      </c>
      <c r="I25" s="44">
        <v>943.4</v>
      </c>
      <c r="J25" s="43">
        <f>I25/H25*100</f>
        <v>100.2018056293149</v>
      </c>
      <c r="K25" s="22">
        <v>37.5</v>
      </c>
      <c r="L25" s="44">
        <v>43.1</v>
      </c>
      <c r="M25" s="43">
        <f>L25/K25*100</f>
        <v>114.93333333333334</v>
      </c>
      <c r="N25" s="22">
        <v>23</v>
      </c>
      <c r="O25" s="44">
        <v>23.7</v>
      </c>
      <c r="P25" s="43">
        <f>O25/N25*100</f>
        <v>103.04347826086956</v>
      </c>
      <c r="Q25" s="45">
        <v>1.5</v>
      </c>
      <c r="R25" s="46">
        <v>1.7</v>
      </c>
      <c r="S25" s="47">
        <f>R25/Q25*100</f>
        <v>113.33333333333333</v>
      </c>
      <c r="T25" s="45">
        <v>23</v>
      </c>
      <c r="U25" s="46">
        <v>26.4</v>
      </c>
      <c r="V25" s="47">
        <f>U25/T25*100</f>
        <v>114.78260869565217</v>
      </c>
      <c r="W25" s="45">
        <v>209.6</v>
      </c>
      <c r="X25" s="46">
        <v>209.8</v>
      </c>
      <c r="Y25" s="47">
        <f>X25/W25*100</f>
        <v>100.09541984732826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2017.8</v>
      </c>
      <c r="C27" s="8">
        <f t="shared" si="4"/>
        <v>2095.1</v>
      </c>
      <c r="D27" s="36">
        <f t="shared" si="0"/>
        <v>103.83090494598078</v>
      </c>
      <c r="E27" s="21">
        <v>2017.8</v>
      </c>
      <c r="F27" s="44">
        <v>2095.1</v>
      </c>
      <c r="G27" s="48">
        <f t="shared" si="1"/>
        <v>103.83090494598078</v>
      </c>
      <c r="H27" s="40"/>
      <c r="I27" s="44"/>
      <c r="J27" s="43"/>
      <c r="K27" s="22"/>
      <c r="L27" s="44"/>
      <c r="M27" s="43"/>
      <c r="N27" s="22"/>
      <c r="O27" s="44"/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71</v>
      </c>
      <c r="C28" s="8">
        <f t="shared" si="4"/>
        <v>80.60000000000001</v>
      </c>
      <c r="D28" s="36">
        <f t="shared" si="0"/>
        <v>113.52112676056339</v>
      </c>
      <c r="E28" s="21"/>
      <c r="F28" s="44">
        <v>3.2</v>
      </c>
      <c r="G28" s="48"/>
      <c r="H28" s="40">
        <v>27.5</v>
      </c>
      <c r="I28" s="44">
        <v>27.9</v>
      </c>
      <c r="J28" s="43">
        <f>I28/H28*100</f>
        <v>101.45454545454544</v>
      </c>
      <c r="K28" s="22">
        <v>27</v>
      </c>
      <c r="L28" s="44">
        <v>30.3</v>
      </c>
      <c r="M28" s="43">
        <f>L28/K28*100</f>
        <v>112.22222222222223</v>
      </c>
      <c r="N28" s="22">
        <v>9</v>
      </c>
      <c r="O28" s="44">
        <v>9.5</v>
      </c>
      <c r="P28" s="43">
        <f>O28/N28*100</f>
        <v>105.55555555555556</v>
      </c>
      <c r="Q28" s="45">
        <v>7.5</v>
      </c>
      <c r="R28" s="46">
        <v>9.7</v>
      </c>
      <c r="S28" s="47">
        <f>R28/Q28*100</f>
        <v>129.33333333333331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10</v>
      </c>
      <c r="D29" s="36" t="e">
        <f t="shared" si="0"/>
        <v>#DIV/0!</v>
      </c>
      <c r="E29" s="22"/>
      <c r="F29" s="44"/>
      <c r="G29" s="48"/>
      <c r="H29" s="40"/>
      <c r="I29" s="44"/>
      <c r="J29" s="43"/>
      <c r="K29" s="22"/>
      <c r="L29" s="44"/>
      <c r="M29" s="43"/>
      <c r="N29" s="22"/>
      <c r="O29" s="44">
        <v>2</v>
      </c>
      <c r="P29" s="43"/>
      <c r="Q29" s="45"/>
      <c r="R29" s="46"/>
      <c r="S29" s="47"/>
      <c r="T29" s="45"/>
      <c r="U29" s="46"/>
      <c r="V29" s="47"/>
      <c r="W29" s="45"/>
      <c r="X29" s="46">
        <v>8</v>
      </c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23">
        <f>B12+B21</f>
        <v>61607.2</v>
      </c>
      <c r="C31" s="23">
        <f>C12+C21</f>
        <v>64543.7</v>
      </c>
      <c r="D31" s="36">
        <f t="shared" si="0"/>
        <v>104.76648833253257</v>
      </c>
      <c r="E31" s="23">
        <f>E12+E21</f>
        <v>39296.399999999994</v>
      </c>
      <c r="F31" s="23">
        <f>F12+F21</f>
        <v>41045.2</v>
      </c>
      <c r="G31" s="48">
        <f t="shared" si="1"/>
        <v>104.45028043281319</v>
      </c>
      <c r="H31" s="23">
        <f>H12+H21</f>
        <v>2210.6</v>
      </c>
      <c r="I31" s="23">
        <f>I12+I21</f>
        <v>2435.7000000000003</v>
      </c>
      <c r="J31" s="43">
        <f>I31/H31*100</f>
        <v>110.18275581290149</v>
      </c>
      <c r="K31" s="23">
        <f>K12+K21</f>
        <v>1271.8</v>
      </c>
      <c r="L31" s="23">
        <f>L12+L21</f>
        <v>1385.8</v>
      </c>
      <c r="M31" s="43">
        <f>L31/K31*100</f>
        <v>108.96367353357445</v>
      </c>
      <c r="N31" s="23">
        <f>N12+N21</f>
        <v>1903.8999999999999</v>
      </c>
      <c r="O31" s="23">
        <f>O12+O21</f>
        <v>2075.7</v>
      </c>
      <c r="P31" s="43">
        <f>O31/N31*100</f>
        <v>109.02358317138506</v>
      </c>
      <c r="Q31" s="23">
        <f>Q12+Q21</f>
        <v>1219.3</v>
      </c>
      <c r="R31" s="23">
        <f>R12+R21</f>
        <v>1415.6999999999998</v>
      </c>
      <c r="S31" s="47">
        <f>R31/Q31*100</f>
        <v>116.10760272287376</v>
      </c>
      <c r="T31" s="23">
        <f>T12+T21</f>
        <v>1310.9</v>
      </c>
      <c r="U31" s="23">
        <f>U12+U21</f>
        <v>1453.4</v>
      </c>
      <c r="V31" s="47">
        <f>U31/T31*100</f>
        <v>110.87039438553666</v>
      </c>
      <c r="W31" s="23">
        <f>W12+W21</f>
        <v>14394.3</v>
      </c>
      <c r="X31" s="23">
        <f>X12+X21</f>
        <v>14732.2</v>
      </c>
      <c r="Y31" s="47">
        <f>X31/W31*100</f>
        <v>102.34745697949883</v>
      </c>
    </row>
    <row r="42" ht="12.75">
      <c r="E42" s="11"/>
    </row>
  </sheetData>
  <sheetProtection/>
  <mergeCells count="15">
    <mergeCell ref="W9:Y9"/>
    <mergeCell ref="K9:M9"/>
    <mergeCell ref="N9:P9"/>
    <mergeCell ref="E9:G9"/>
    <mergeCell ref="H9:J9"/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</mergeCells>
  <printOptions/>
  <pageMargins left="0.1968503937007874" right="0" top="0" bottom="0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5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18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38</v>
      </c>
      <c r="B4" s="60"/>
      <c r="C4" s="60"/>
      <c r="D4" s="60"/>
      <c r="E4" s="60"/>
      <c r="F4" s="7"/>
    </row>
    <row r="5" spans="1:5" ht="17.25" customHeight="1">
      <c r="A5" s="60" t="s">
        <v>46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25">
        <f>B10+B19</f>
        <v>61607.2</v>
      </c>
      <c r="C9" s="25">
        <f>C10+C19</f>
        <v>64543.7</v>
      </c>
      <c r="D9" s="25">
        <f>C9-B9</f>
        <v>2936.5</v>
      </c>
      <c r="E9" s="26">
        <f>C9/B9*100</f>
        <v>104.76648833253257</v>
      </c>
    </row>
    <row r="10" spans="1:5" ht="17.25" customHeight="1">
      <c r="A10" s="42" t="s">
        <v>19</v>
      </c>
      <c r="B10" s="8">
        <f>SUM(B11:B18)</f>
        <v>41101.99999999999</v>
      </c>
      <c r="C10" s="8">
        <f>SUM(C11:C18)</f>
        <v>42854.6</v>
      </c>
      <c r="D10" s="8">
        <f>C10-B10</f>
        <v>1752.6000000000058</v>
      </c>
      <c r="E10" s="13">
        <f aca="true" t="shared" si="0" ref="E10:E32">C10/B10*100</f>
        <v>104.26402608145591</v>
      </c>
    </row>
    <row r="11" spans="1:5" ht="17.25" customHeight="1">
      <c r="A11" s="5" t="s">
        <v>6</v>
      </c>
      <c r="B11" s="8">
        <v>26902</v>
      </c>
      <c r="C11" s="10">
        <v>27753.5</v>
      </c>
      <c r="D11" s="8">
        <f aca="true" t="shared" si="1" ref="D11:D29">C11-B11</f>
        <v>851.5</v>
      </c>
      <c r="E11" s="13">
        <f t="shared" si="0"/>
        <v>103.16519217902014</v>
      </c>
    </row>
    <row r="12" spans="1:5" ht="40.5" customHeight="1">
      <c r="A12" s="6" t="s">
        <v>7</v>
      </c>
      <c r="B12" s="8">
        <v>7363</v>
      </c>
      <c r="C12" s="8">
        <v>7597.5</v>
      </c>
      <c r="D12" s="8">
        <f t="shared" si="1"/>
        <v>234.5</v>
      </c>
      <c r="E12" s="13">
        <f t="shared" si="0"/>
        <v>103.18484313459189</v>
      </c>
    </row>
    <row r="13" spans="1:5" ht="20.25" customHeight="1">
      <c r="A13" s="6" t="s">
        <v>12</v>
      </c>
      <c r="B13" s="8">
        <v>1140.2</v>
      </c>
      <c r="C13" s="8">
        <v>1203.5</v>
      </c>
      <c r="D13" s="8">
        <f t="shared" si="1"/>
        <v>63.299999999999955</v>
      </c>
      <c r="E13" s="13">
        <f t="shared" si="0"/>
        <v>105.55165760392913</v>
      </c>
    </row>
    <row r="14" spans="1:5" ht="56.25" customHeight="1">
      <c r="A14" s="54" t="s">
        <v>45</v>
      </c>
      <c r="B14" s="8">
        <v>44</v>
      </c>
      <c r="C14" s="8">
        <v>69.6</v>
      </c>
      <c r="D14" s="8">
        <f t="shared" si="1"/>
        <v>25.599999999999994</v>
      </c>
      <c r="E14" s="13">
        <f t="shared" si="0"/>
        <v>158.1818181818182</v>
      </c>
    </row>
    <row r="15" spans="1:5" ht="17.25" customHeight="1">
      <c r="A15" s="5" t="s">
        <v>10</v>
      </c>
      <c r="B15" s="8">
        <v>967.1</v>
      </c>
      <c r="C15" s="10">
        <v>1036.4</v>
      </c>
      <c r="D15" s="8">
        <f t="shared" si="1"/>
        <v>69.30000000000007</v>
      </c>
      <c r="E15" s="13">
        <f t="shared" si="0"/>
        <v>107.16575328301107</v>
      </c>
    </row>
    <row r="16" spans="1:5" ht="17.25" customHeight="1">
      <c r="A16" s="5" t="s">
        <v>28</v>
      </c>
      <c r="B16" s="8">
        <v>4277.6</v>
      </c>
      <c r="C16" s="10">
        <v>4662.3</v>
      </c>
      <c r="D16" s="8">
        <f t="shared" si="1"/>
        <v>384.6999999999998</v>
      </c>
      <c r="E16" s="13">
        <f t="shared" si="0"/>
        <v>108.99336076304469</v>
      </c>
    </row>
    <row r="17" spans="1:5" ht="17.25" customHeight="1">
      <c r="A17" s="6" t="s">
        <v>8</v>
      </c>
      <c r="B17" s="8">
        <v>408.1</v>
      </c>
      <c r="C17" s="10">
        <v>531.6</v>
      </c>
      <c r="D17" s="8">
        <f t="shared" si="1"/>
        <v>123.5</v>
      </c>
      <c r="E17" s="13">
        <f t="shared" si="0"/>
        <v>130.26219063954915</v>
      </c>
    </row>
    <row r="18" spans="1:5" ht="17.25" customHeight="1">
      <c r="A18" s="17" t="s">
        <v>14</v>
      </c>
      <c r="B18" s="8"/>
      <c r="C18" s="10">
        <v>0.2</v>
      </c>
      <c r="D18" s="8">
        <f t="shared" si="1"/>
        <v>0.2</v>
      </c>
      <c r="E18" s="13" t="e">
        <f t="shared" si="0"/>
        <v>#DIV/0!</v>
      </c>
    </row>
    <row r="19" spans="1:5" ht="17.25" customHeight="1">
      <c r="A19" s="41" t="s">
        <v>20</v>
      </c>
      <c r="B19" s="8">
        <f>SUM(B20:B28)</f>
        <v>20505.2</v>
      </c>
      <c r="C19" s="8">
        <f>SUM(C20:C28)</f>
        <v>21689.1</v>
      </c>
      <c r="D19" s="8">
        <f t="shared" si="1"/>
        <v>1183.8999999999978</v>
      </c>
      <c r="E19" s="13">
        <f t="shared" si="0"/>
        <v>105.7736574137292</v>
      </c>
    </row>
    <row r="20" spans="1:5" ht="56.25" customHeight="1">
      <c r="A20" s="6" t="s">
        <v>22</v>
      </c>
      <c r="B20" s="8">
        <v>2529.4</v>
      </c>
      <c r="C20" s="8">
        <v>3041.2</v>
      </c>
      <c r="D20" s="8">
        <f t="shared" si="1"/>
        <v>511.7999999999997</v>
      </c>
      <c r="E20" s="13">
        <f t="shared" si="0"/>
        <v>120.23404760022139</v>
      </c>
    </row>
    <row r="21" spans="1:5" ht="31.5" customHeight="1">
      <c r="A21" s="6" t="s">
        <v>13</v>
      </c>
      <c r="B21" s="8">
        <v>482.3</v>
      </c>
      <c r="C21" s="10">
        <v>499.9</v>
      </c>
      <c r="D21" s="8">
        <f t="shared" si="1"/>
        <v>17.599999999999966</v>
      </c>
      <c r="E21" s="13">
        <f t="shared" si="0"/>
        <v>103.64918100767157</v>
      </c>
    </row>
    <row r="22" spans="1:5" ht="36.75" customHeight="1">
      <c r="A22" s="6" t="s">
        <v>23</v>
      </c>
      <c r="B22" s="8">
        <v>11576.9</v>
      </c>
      <c r="C22" s="10">
        <v>12090.4</v>
      </c>
      <c r="D22" s="8">
        <f t="shared" si="1"/>
        <v>513.5</v>
      </c>
      <c r="E22" s="13">
        <f t="shared" si="0"/>
        <v>104.43555701439936</v>
      </c>
    </row>
    <row r="23" spans="1:5" ht="36" customHeight="1">
      <c r="A23" s="6" t="s">
        <v>24</v>
      </c>
      <c r="B23" s="8">
        <v>3827.8</v>
      </c>
      <c r="C23" s="10">
        <v>3871.9</v>
      </c>
      <c r="D23" s="8">
        <f t="shared" si="1"/>
        <v>44.09999999999991</v>
      </c>
      <c r="E23" s="13">
        <f t="shared" si="0"/>
        <v>101.15209781075292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2017.8</v>
      </c>
      <c r="C25" s="10">
        <v>2095.1</v>
      </c>
      <c r="D25" s="8">
        <f t="shared" si="1"/>
        <v>77.29999999999995</v>
      </c>
      <c r="E25" s="13">
        <f t="shared" si="0"/>
        <v>103.83090494598078</v>
      </c>
    </row>
    <row r="26" spans="1:5" ht="18" customHeight="1">
      <c r="A26" s="6" t="s">
        <v>27</v>
      </c>
      <c r="B26" s="8">
        <v>71</v>
      </c>
      <c r="C26" s="10">
        <v>80.6</v>
      </c>
      <c r="D26" s="8">
        <f t="shared" si="1"/>
        <v>9.599999999999994</v>
      </c>
      <c r="E26" s="13">
        <f t="shared" si="0"/>
        <v>113.52112676056336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10</v>
      </c>
      <c r="D28" s="8"/>
      <c r="E28" s="3"/>
    </row>
    <row r="29" spans="1:5" ht="24" customHeight="1" thickBot="1">
      <c r="A29" s="4" t="s">
        <v>3</v>
      </c>
      <c r="B29" s="9">
        <f>B10+B19</f>
        <v>61607.2</v>
      </c>
      <c r="C29" s="9">
        <f>C10+C19</f>
        <v>64543.7</v>
      </c>
      <c r="D29" s="9">
        <f t="shared" si="1"/>
        <v>2936.5</v>
      </c>
      <c r="E29" s="39">
        <f t="shared" si="0"/>
        <v>104.76648833253257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hidden="1" thickBot="1">
      <c r="A32" s="52" t="s">
        <v>44</v>
      </c>
      <c r="B32" s="53">
        <f>B31+B30+B29</f>
        <v>61607.2</v>
      </c>
      <c r="C32" s="53">
        <f>C31+C30+C29</f>
        <v>64543.7</v>
      </c>
      <c r="D32" s="53">
        <f>D31+D30+D29</f>
        <v>2936.5</v>
      </c>
      <c r="E32" s="39">
        <f t="shared" si="0"/>
        <v>104.76648833253257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2013-12-04T13:25:14Z</cp:lastPrinted>
  <dcterms:created xsi:type="dcterms:W3CDTF">1996-10-08T23:32:33Z</dcterms:created>
  <dcterms:modified xsi:type="dcterms:W3CDTF">2013-12-04T13:28:25Z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